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26fc549897e36d96/デスクトップ/"/>
    </mc:Choice>
  </mc:AlternateContent>
  <xr:revisionPtr revIDLastSave="220" documentId="11_AD4D066CA252ABDACC1048F451D5D04872EEDF5C" xr6:coauthVersionLast="47" xr6:coauthVersionMax="47" xr10:uidLastSave="{52CFCA08-4BC1-4A02-9426-584B9D0408CE}"/>
  <bookViews>
    <workbookView xWindow="-108" yWindow="-108" windowWidth="27288" windowHeight="176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7" i="1"/>
  <c r="I8" i="1"/>
  <c r="I3" i="1"/>
  <c r="I6" i="1"/>
  <c r="I5" i="1"/>
  <c r="I4" i="1"/>
</calcChain>
</file>

<file path=xl/sharedStrings.xml><?xml version="1.0" encoding="utf-8"?>
<sst xmlns="http://schemas.openxmlformats.org/spreadsheetml/2006/main" count="21" uniqueCount="19">
  <si>
    <t>データー</t>
    <phoneticPr fontId="2"/>
  </si>
  <si>
    <t>結果</t>
    <rPh sb="0" eb="2">
      <t>ケッカ</t>
    </rPh>
    <phoneticPr fontId="1"/>
  </si>
  <si>
    <t>MIN(最小値)</t>
    <rPh sb="4" eb="7">
      <t>サイショウチ</t>
    </rPh>
    <phoneticPr fontId="2"/>
  </si>
  <si>
    <t>MAX(最大値）</t>
    <rPh sb="4" eb="7">
      <t>サイダイチ</t>
    </rPh>
    <phoneticPr fontId="2"/>
  </si>
  <si>
    <t>AVE(平均値)</t>
    <rPh sb="4" eb="7">
      <t>ヘイキンチ</t>
    </rPh>
    <phoneticPr fontId="2"/>
  </si>
  <si>
    <t>σ（標準偏差)</t>
    <rPh sb="2" eb="6">
      <t>ヒョウジュンヘンサ</t>
    </rPh>
    <phoneticPr fontId="2"/>
  </si>
  <si>
    <t>Cpk(工程管理能力指数)</t>
    <phoneticPr fontId="2"/>
  </si>
  <si>
    <t>規格</t>
    <rPh sb="0" eb="2">
      <t>キカク</t>
    </rPh>
    <phoneticPr fontId="1"/>
  </si>
  <si>
    <t>単位mm</t>
    <rPh sb="0" eb="2">
      <t>タンイ</t>
    </rPh>
    <phoneticPr fontId="1"/>
  </si>
  <si>
    <t>No</t>
    <phoneticPr fontId="2"/>
  </si>
  <si>
    <t>測定データ</t>
    <rPh sb="0" eb="2">
      <t>ソクテイ</t>
    </rPh>
    <phoneticPr fontId="1"/>
  </si>
  <si>
    <t>Cp(プロセス能力指標)</t>
  </si>
  <si>
    <t>Cp(プロセス能力指標)</t>
    <phoneticPr fontId="2"/>
  </si>
  <si>
    <t>合否判定</t>
    <rPh sb="0" eb="2">
      <t>ゴウヒ</t>
    </rPh>
    <rPh sb="2" eb="4">
      <t>ハンテイ</t>
    </rPh>
    <phoneticPr fontId="1"/>
  </si>
  <si>
    <t>MAX(上限値)</t>
    <rPh sb="4" eb="7">
      <t>ジョウゲンチ</t>
    </rPh>
    <phoneticPr fontId="2"/>
  </si>
  <si>
    <t>MIN(下限値)</t>
    <rPh sb="4" eb="7">
      <t>カゲンチ</t>
    </rPh>
    <phoneticPr fontId="2"/>
  </si>
  <si>
    <t>Cp要求値</t>
    <rPh sb="2" eb="5">
      <t>ヨウキュウチ</t>
    </rPh>
    <phoneticPr fontId="2"/>
  </si>
  <si>
    <t>Cpk要求値</t>
    <rPh sb="3" eb="6">
      <t>ヨウキュウチ</t>
    </rPh>
    <phoneticPr fontId="2"/>
  </si>
  <si>
    <t>Cpk(工程管理能力指数)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</si>
</sst>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_ "/>
    <numFmt numFmtId="185" formatCode="0.000000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Border="1"/>
    <xf numFmtId="185" fontId="0" fillId="2" borderId="0" xfId="0" applyNumberFormat="1" applyFill="1"/>
    <xf numFmtId="0" fontId="0" fillId="0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3" fillId="2" borderId="3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0" fontId="4" fillId="0" borderId="0" xfId="0" applyFont="1" applyFill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150" zoomScaleNormal="150" workbookViewId="0">
      <selection activeCell="H10" sqref="H10"/>
    </sheetView>
  </sheetViews>
  <sheetFormatPr defaultColWidth="9" defaultRowHeight="18"/>
  <cols>
    <col min="1" max="1" width="9" style="1"/>
    <col min="2" max="2" width="9.59765625" style="1" customWidth="1"/>
    <col min="3" max="3" width="11.19921875" style="1" customWidth="1"/>
    <col min="4" max="4" width="9" style="1"/>
    <col min="5" max="5" width="13.3984375" style="1" bestFit="1" customWidth="1"/>
    <col min="6" max="7" width="9" style="1"/>
    <col min="8" max="8" width="22" style="1" customWidth="1"/>
    <col min="9" max="9" width="11.5" style="1" customWidth="1"/>
    <col min="10" max="10" width="24.69921875" style="1" customWidth="1"/>
    <col min="11" max="16384" width="9" style="1"/>
  </cols>
  <sheetData>
    <row r="1" spans="1:10">
      <c r="A1" s="2"/>
      <c r="B1" s="2"/>
    </row>
    <row r="2" spans="1:10">
      <c r="A2" s="2"/>
      <c r="B2" s="5" t="s">
        <v>10</v>
      </c>
      <c r="C2" s="6" t="s">
        <v>8</v>
      </c>
      <c r="D2" s="7"/>
      <c r="E2" s="5" t="s">
        <v>7</v>
      </c>
      <c r="F2" s="6" t="s">
        <v>8</v>
      </c>
      <c r="G2" s="7"/>
      <c r="H2" s="8" t="s">
        <v>1</v>
      </c>
      <c r="I2" s="6" t="s">
        <v>8</v>
      </c>
    </row>
    <row r="3" spans="1:10">
      <c r="B3" s="9" t="s">
        <v>9</v>
      </c>
      <c r="C3" s="10" t="s">
        <v>0</v>
      </c>
      <c r="D3" s="7"/>
      <c r="E3" s="11" t="s">
        <v>14</v>
      </c>
      <c r="F3" s="12">
        <v>4.8</v>
      </c>
      <c r="G3" s="7"/>
      <c r="H3" s="13" t="s">
        <v>3</v>
      </c>
      <c r="I3" s="14">
        <f>MAX(C4:C23)</f>
        <v>4.76</v>
      </c>
    </row>
    <row r="4" spans="1:10">
      <c r="B4" s="10">
        <v>1</v>
      </c>
      <c r="C4" s="13">
        <v>4.7480000000000002</v>
      </c>
      <c r="D4" s="7"/>
      <c r="E4" s="11" t="s">
        <v>15</v>
      </c>
      <c r="F4" s="12">
        <v>4.5999999999999996</v>
      </c>
      <c r="G4" s="7"/>
      <c r="H4" s="13" t="s">
        <v>2</v>
      </c>
      <c r="I4" s="14">
        <f>MIN(C4:C23)</f>
        <v>4.7080000000000002</v>
      </c>
    </row>
    <row r="5" spans="1:10">
      <c r="B5" s="10">
        <v>2</v>
      </c>
      <c r="C5" s="13">
        <v>4.7530000000000001</v>
      </c>
      <c r="D5" s="7"/>
      <c r="E5" s="7"/>
      <c r="F5" s="7"/>
      <c r="G5" s="7"/>
      <c r="H5" s="13" t="s">
        <v>4</v>
      </c>
      <c r="I5" s="14">
        <f>AVERAGE(C4:C23)</f>
        <v>4.7358999999999991</v>
      </c>
    </row>
    <row r="6" spans="1:10">
      <c r="B6" s="10">
        <v>3</v>
      </c>
      <c r="C6" s="13">
        <v>4.7359999999999998</v>
      </c>
      <c r="D6" s="7"/>
      <c r="E6" s="11" t="s">
        <v>16</v>
      </c>
      <c r="F6" s="12">
        <v>2.1</v>
      </c>
      <c r="G6" s="7"/>
      <c r="H6" s="13" t="s">
        <v>5</v>
      </c>
      <c r="I6" s="15">
        <f>_xlfn.STDEV.S(C4:C23)</f>
        <v>1.3814180357421468E-2</v>
      </c>
    </row>
    <row r="7" spans="1:10">
      <c r="B7" s="10">
        <v>4</v>
      </c>
      <c r="C7" s="13">
        <v>4.76</v>
      </c>
      <c r="D7" s="7"/>
      <c r="E7" s="11" t="s">
        <v>17</v>
      </c>
      <c r="F7" s="13">
        <v>1.67</v>
      </c>
      <c r="G7" s="7"/>
      <c r="H7" s="13" t="s">
        <v>12</v>
      </c>
      <c r="I7" s="14">
        <f>(F3-F4)/(6*I6)</f>
        <v>2.4129794508890652</v>
      </c>
    </row>
    <row r="8" spans="1:10">
      <c r="B8" s="10">
        <v>5</v>
      </c>
      <c r="C8" s="13">
        <v>4.7469999999999999</v>
      </c>
      <c r="D8" s="7"/>
      <c r="E8" s="7"/>
      <c r="F8" s="7"/>
      <c r="G8" s="7"/>
      <c r="H8" s="13" t="s">
        <v>6</v>
      </c>
      <c r="I8" s="14">
        <f>MIN(IF(F3="-",10000,(F3-I5)/(3*I6)),IF(F4="-",10000,(I5-F4)/(3*I6)))</f>
        <v>1.5467198280199066</v>
      </c>
      <c r="J8" s="3"/>
    </row>
    <row r="9" spans="1:10">
      <c r="B9" s="10">
        <v>6</v>
      </c>
      <c r="C9" s="13">
        <v>4.7210000000000001</v>
      </c>
      <c r="D9" s="7"/>
      <c r="E9" s="7"/>
      <c r="F9" s="7"/>
      <c r="G9" s="7"/>
      <c r="H9" s="16"/>
      <c r="I9" s="7"/>
      <c r="J9" s="4"/>
    </row>
    <row r="10" spans="1:10">
      <c r="B10" s="10">
        <v>7</v>
      </c>
      <c r="C10" s="13">
        <v>4.726</v>
      </c>
      <c r="D10" s="7"/>
      <c r="E10" s="7"/>
      <c r="F10" s="7"/>
      <c r="G10" s="7"/>
      <c r="H10" s="8" t="s">
        <v>13</v>
      </c>
      <c r="I10" s="7"/>
    </row>
    <row r="11" spans="1:10">
      <c r="B11" s="10">
        <v>8</v>
      </c>
      <c r="C11" s="13">
        <v>4.7080000000000002</v>
      </c>
      <c r="D11" s="7"/>
      <c r="E11" s="7"/>
      <c r="F11" s="7"/>
      <c r="G11" s="7"/>
      <c r="H11" s="17" t="s">
        <v>11</v>
      </c>
      <c r="I11" s="18" t="str">
        <f>IF(I7&gt;=F6,"合格","不合格")</f>
        <v>合格</v>
      </c>
    </row>
    <row r="12" spans="1:10">
      <c r="B12" s="10">
        <v>9</v>
      </c>
      <c r="C12" s="13">
        <v>4.7169999999999996</v>
      </c>
      <c r="D12" s="7"/>
      <c r="E12" s="7"/>
      <c r="F12" s="7"/>
      <c r="G12" s="7"/>
      <c r="H12" s="17" t="s">
        <v>18</v>
      </c>
      <c r="I12" s="18" t="str">
        <f>IF(I8&gt;=F7,"合格","不合格")</f>
        <v>不合格</v>
      </c>
    </row>
    <row r="13" spans="1:10">
      <c r="B13" s="10">
        <v>10</v>
      </c>
      <c r="C13" s="13">
        <v>4.734</v>
      </c>
      <c r="D13" s="7"/>
      <c r="E13" s="7"/>
      <c r="F13" s="7"/>
      <c r="G13" s="7"/>
      <c r="H13" s="7"/>
      <c r="I13" s="7"/>
    </row>
    <row r="14" spans="1:10">
      <c r="B14" s="10">
        <v>11</v>
      </c>
      <c r="C14" s="13">
        <v>4.7290000000000001</v>
      </c>
      <c r="D14" s="7"/>
      <c r="E14" s="7"/>
      <c r="F14" s="7"/>
      <c r="G14" s="7"/>
      <c r="H14" s="7"/>
      <c r="I14" s="7"/>
    </row>
    <row r="15" spans="1:10">
      <c r="B15" s="10">
        <v>12</v>
      </c>
      <c r="C15" s="13">
        <v>4.7460000000000004</v>
      </c>
      <c r="D15" s="7"/>
      <c r="E15" s="7"/>
      <c r="F15" s="7"/>
      <c r="G15" s="7"/>
      <c r="H15" s="7"/>
      <c r="I15" s="7"/>
    </row>
    <row r="16" spans="1:10">
      <c r="B16" s="10">
        <v>13</v>
      </c>
      <c r="C16" s="13">
        <v>4.7430000000000003</v>
      </c>
      <c r="D16" s="7"/>
      <c r="E16" s="7"/>
      <c r="F16" s="7"/>
      <c r="G16" s="7"/>
      <c r="H16" s="7"/>
      <c r="I16" s="7"/>
    </row>
    <row r="17" spans="2:9">
      <c r="B17" s="10">
        <v>14</v>
      </c>
      <c r="C17" s="13">
        <v>4.7450000000000001</v>
      </c>
      <c r="D17" s="7"/>
      <c r="E17" s="7"/>
      <c r="F17" s="7"/>
      <c r="G17" s="7"/>
      <c r="H17" s="7"/>
      <c r="I17" s="7"/>
    </row>
    <row r="18" spans="2:9">
      <c r="B18" s="10">
        <v>15</v>
      </c>
      <c r="C18" s="13">
        <v>4.75</v>
      </c>
      <c r="D18" s="7"/>
      <c r="E18" s="7"/>
      <c r="F18" s="7"/>
      <c r="G18" s="7"/>
      <c r="H18" s="7"/>
      <c r="I18" s="7"/>
    </row>
    <row r="19" spans="2:9">
      <c r="B19" s="10">
        <v>16</v>
      </c>
      <c r="C19" s="13">
        <v>4.734</v>
      </c>
      <c r="D19" s="7"/>
      <c r="E19" s="7"/>
      <c r="F19" s="7"/>
      <c r="G19" s="7"/>
      <c r="H19" s="7"/>
      <c r="I19" s="7"/>
    </row>
    <row r="20" spans="2:9">
      <c r="B20" s="10">
        <v>17</v>
      </c>
      <c r="C20" s="13">
        <v>4.7370000000000001</v>
      </c>
      <c r="D20" s="7"/>
      <c r="E20" s="7"/>
      <c r="F20" s="7"/>
      <c r="G20" s="7"/>
      <c r="H20" s="7"/>
      <c r="I20" s="7"/>
    </row>
    <row r="21" spans="2:9">
      <c r="B21" s="10">
        <v>18</v>
      </c>
      <c r="C21" s="13">
        <v>4.7130000000000001</v>
      </c>
      <c r="D21" s="7"/>
      <c r="E21" s="7"/>
      <c r="F21" s="7"/>
      <c r="G21" s="7"/>
      <c r="H21" s="7"/>
      <c r="I21" s="7"/>
    </row>
    <row r="22" spans="2:9">
      <c r="B22" s="10">
        <v>19</v>
      </c>
      <c r="C22" s="13">
        <v>4.7329999999999997</v>
      </c>
      <c r="D22" s="7"/>
      <c r="E22" s="7"/>
      <c r="F22" s="7"/>
      <c r="G22" s="7"/>
      <c r="H22" s="7"/>
      <c r="I22" s="7"/>
    </row>
    <row r="23" spans="2:9">
      <c r="B23" s="10">
        <v>20</v>
      </c>
      <c r="C23" s="13">
        <v>4.7380000000000004</v>
      </c>
      <c r="D23" s="7"/>
      <c r="E23" s="7"/>
      <c r="F23" s="7"/>
      <c r="G23" s="7"/>
      <c r="H23" s="7"/>
      <c r="I23" s="7"/>
    </row>
  </sheetData>
  <phoneticPr fontId="1"/>
  <conditionalFormatting sqref="I3">
    <cfRule type="cellIs" dxfId="0" priority="1" operator="greaterThan">
      <formula>$B$10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 Shigetomi</dc:creator>
  <cp:lastModifiedBy>Shigetomi Yasuhiro</cp:lastModifiedBy>
  <dcterms:created xsi:type="dcterms:W3CDTF">2015-06-05T18:19:34Z</dcterms:created>
  <dcterms:modified xsi:type="dcterms:W3CDTF">2022-07-05T01:23:18Z</dcterms:modified>
</cp:coreProperties>
</file>